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2（就）第6批培训补贴" sheetId="1" r:id="rId1"/>
    <sheet name="Sheet1" sheetId="2" r:id="rId2"/>
  </sheets>
  <definedNames>
    <definedName name="_xlnm.Print_Area" localSheetId="0">'2022（就）第6批培训补贴'!#REF!</definedName>
    <definedName name="_xlnm.Print_Titles" localSheetId="0">'2022（就）第6批培训补贴'!#REF!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T35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2022年9月16日拨款</t>
        </r>
      </text>
    </comment>
  </commentList>
</comments>
</file>

<file path=xl/sharedStrings.xml><?xml version="1.0" encoding="utf-8"?>
<sst xmlns="http://schemas.openxmlformats.org/spreadsheetml/2006/main" count="200" uniqueCount="129">
  <si>
    <t>文山市2022年农村劳动力职业技能培训专项行动（第六批）培训补贴、鉴定补贴发放审批汇总表</t>
  </si>
  <si>
    <t>单位名称：文山市公共就业和人才服务中心</t>
  </si>
  <si>
    <t>日期：2022年9月8日</t>
  </si>
  <si>
    <t>序号</t>
  </si>
  <si>
    <t>培训机构</t>
  </si>
  <si>
    <t>资金类型</t>
  </si>
  <si>
    <t>培训类型</t>
  </si>
  <si>
    <t>合格证、技能等级证</t>
  </si>
  <si>
    <t>培训人数</t>
  </si>
  <si>
    <t>培训合格人数</t>
  </si>
  <si>
    <t>其中包含：</t>
  </si>
  <si>
    <t>培训工种</t>
  </si>
  <si>
    <t>培训地址</t>
  </si>
  <si>
    <t>培训时间</t>
  </si>
  <si>
    <t>培训第 期</t>
  </si>
  <si>
    <t>班数</t>
  </si>
  <si>
    <t>总课时（线上：+线下）</t>
  </si>
  <si>
    <t>培训补贴标准（元）</t>
  </si>
  <si>
    <t>发放培训补贴（元）</t>
  </si>
  <si>
    <t>发放鉴定补贴（按100元/人）计算（元）</t>
  </si>
  <si>
    <t>现拨带★号或与本企业主营业务相关工种上浮20%计算(元)</t>
  </si>
  <si>
    <t>三项合计（元）</t>
  </si>
  <si>
    <t>女性</t>
  </si>
  <si>
    <t>外出务工返乡农村劳动力</t>
  </si>
  <si>
    <t>脱贫户劳动力</t>
  </si>
  <si>
    <t>1</t>
  </si>
  <si>
    <t>文山州天龙建工职业培训站</t>
  </si>
  <si>
    <t>就业补助资金</t>
  </si>
  <si>
    <t>技能等级证</t>
  </si>
  <si>
    <t>电工</t>
  </si>
  <si>
    <t>秉烈乡倮家邑村民委活动室</t>
  </si>
  <si>
    <t>2022年1月19至2月3日</t>
  </si>
  <si>
    <t>120(32+88)</t>
  </si>
  <si>
    <t>2</t>
  </si>
  <si>
    <t>砌筑工</t>
  </si>
  <si>
    <t>秉烈乡卡作村委会活动室</t>
  </si>
  <si>
    <t>2022年1月19日至2月2日</t>
  </si>
  <si>
    <t>120(40+80）</t>
  </si>
  <si>
    <t>3</t>
  </si>
  <si>
    <t>合格证</t>
  </si>
  <si>
    <t>叉车操作培训</t>
  </si>
  <si>
    <t>卧龙社区白沙坡村委会白沙坡村小组</t>
  </si>
  <si>
    <t>2022年1月19日至1月24日</t>
  </si>
  <si>
    <t>4</t>
  </si>
  <si>
    <t>秉烈乡小平坝村</t>
  </si>
  <si>
    <t xml:space="preserve"> 2022年2月11日至2月16日</t>
  </si>
  <si>
    <t>5</t>
  </si>
  <si>
    <t>专项能力证</t>
  </si>
  <si>
    <t>手工电弧焊</t>
  </si>
  <si>
    <t>文山市卧龙街道办白沙坡社区白沙坡村村委会</t>
  </si>
  <si>
    <t>2022年2月12日至2月19日</t>
  </si>
  <si>
    <t>6</t>
  </si>
  <si>
    <t>保育员★</t>
  </si>
  <si>
    <t>秉烈乡迷勒湾村民委</t>
  </si>
  <si>
    <t>2022年2月27至3月13日</t>
  </si>
  <si>
    <t>7</t>
  </si>
  <si>
    <t>中式烹调师★</t>
  </si>
  <si>
    <t>文山市秉烈乡老安寨村民委</t>
  </si>
  <si>
    <t>2022年3月3日至3月17日</t>
  </si>
  <si>
    <t>8</t>
  </si>
  <si>
    <t>小计</t>
  </si>
  <si>
    <t>9</t>
  </si>
  <si>
    <t>文山优才职业培训学校</t>
  </si>
  <si>
    <t>德厚镇德厚居委会二楼</t>
  </si>
  <si>
    <t>2022年1月17日至1月31日</t>
  </si>
  <si>
    <t>120（24+97）</t>
  </si>
  <si>
    <t>10</t>
  </si>
  <si>
    <t>德厚镇水结村委会幼儿园教室</t>
  </si>
  <si>
    <t>120（24+96）</t>
  </si>
  <si>
    <t>11</t>
  </si>
  <si>
    <t>农作物病虫害防治</t>
  </si>
  <si>
    <t>2022年1月17日至1月24日</t>
  </si>
  <si>
    <t>12</t>
  </si>
  <si>
    <t>文山市德厚镇铁则村委会上期乌活动室</t>
  </si>
  <si>
    <t xml:space="preserve"> 2022年2月12日至2月26日</t>
  </si>
  <si>
    <t>120（16+104）</t>
  </si>
  <si>
    <t>13</t>
  </si>
  <si>
    <t>文山市德厚镇乐龙村委会</t>
  </si>
  <si>
    <t>14</t>
  </si>
  <si>
    <t>家政服务培训★</t>
  </si>
  <si>
    <t>文山市德厚镇德厚村委会下寨活动室</t>
  </si>
  <si>
    <t>2022年3月9日至3月13日</t>
  </si>
  <si>
    <t>40（线上0：+线下40）</t>
  </si>
  <si>
    <t>15</t>
  </si>
  <si>
    <t>中式面点师</t>
  </si>
  <si>
    <t>2022年3月17日至3月31日</t>
  </si>
  <si>
    <t>120（48+72）</t>
  </si>
  <si>
    <t>16</t>
  </si>
  <si>
    <t>文山市德厚镇大龙村委会</t>
  </si>
  <si>
    <t>17</t>
  </si>
  <si>
    <t>18</t>
  </si>
  <si>
    <t>文山龙福职业培训学校有限公司</t>
  </si>
  <si>
    <t>红甸回族乡茂克村委会</t>
  </si>
  <si>
    <t xml:space="preserve"> 2022年1月15日至1月29日</t>
  </si>
  <si>
    <t>19</t>
  </si>
  <si>
    <t>照明电路安装</t>
  </si>
  <si>
    <t>红甸回族乡茂克村委会会议室</t>
  </si>
  <si>
    <t xml:space="preserve"> 2022年1月19日至1月26日</t>
  </si>
  <si>
    <t>20</t>
  </si>
  <si>
    <t>文山市红甸回族乡平坝寨村委会</t>
  </si>
  <si>
    <t xml:space="preserve"> 2022年2月10日至2月24日</t>
  </si>
  <si>
    <t>21</t>
  </si>
  <si>
    <t>文山市红甸回族乡茂克村委会会议室</t>
  </si>
  <si>
    <t>2022年3月2至3月16日</t>
  </si>
  <si>
    <t>22</t>
  </si>
  <si>
    <t>23</t>
  </si>
  <si>
    <t>昆明呈贡旭一职业技术培训学校</t>
  </si>
  <si>
    <t>薄竹镇老回龙村委会移民搬迁点活动室</t>
  </si>
  <si>
    <t>2022年1月20日至2月5日</t>
  </si>
  <si>
    <t>24</t>
  </si>
  <si>
    <t>电工★</t>
  </si>
  <si>
    <t>薄竹镇摆依寨村民委活动室</t>
  </si>
  <si>
    <t>2022年3月8日至3月22日</t>
  </si>
  <si>
    <t>120（
48+72）</t>
  </si>
  <si>
    <t>25</t>
  </si>
  <si>
    <t>药用作物种植及加工培训★</t>
  </si>
  <si>
    <t>薄竹镇新回龙村民委活动室</t>
  </si>
  <si>
    <t>2022年3月9日至3月15日</t>
  </si>
  <si>
    <t>26</t>
  </si>
  <si>
    <t>家禽饲养员★</t>
  </si>
  <si>
    <t>文山市薄竹镇乐诗冲村委会</t>
  </si>
  <si>
    <t>2022年3月18日至4月1日</t>
  </si>
  <si>
    <t>27</t>
  </si>
  <si>
    <t>28</t>
  </si>
  <si>
    <t>文山卓立职业培训学校</t>
  </si>
  <si>
    <t>德厚镇感古村民委母侧村活动室</t>
  </si>
  <si>
    <t>29</t>
  </si>
  <si>
    <t>30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</si>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</sst>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39">
    <font>
      <sz val="11"/>
      <color theme="1"/>
      <name val="宋体"/>
      <charset val="134"/>
      <scheme val="minor"/>
    </font>
    <font>
      <b/>
      <sz val="20"/>
      <color rgb="FF000000"/>
      <name val="黑体"/>
      <charset val="134"/>
    </font>
    <font>
      <b/>
      <sz val="12"/>
      <color rgb="FF000000"/>
      <name val="宋体"/>
      <charset val="134"/>
    </font>
    <font>
      <b/>
      <sz val="12"/>
      <color rgb="FF000000"/>
      <name val="方正黑体_GBK"/>
      <charset val="134"/>
    </font>
    <font>
      <b/>
      <sz val="9"/>
      <color rgb="FF000000"/>
      <name val="宋体"/>
      <charset val="134"/>
    </font>
    <font>
      <b/>
      <sz val="9"/>
      <color rgb="FF000000"/>
      <name val="方正黑体_GBK"/>
      <charset val="134"/>
    </font>
    <font>
      <b/>
      <sz val="8"/>
      <color rgb="FF000000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i/>
      <sz val="12"/>
      <color theme="1"/>
      <name val="宋体"/>
      <charset val="134"/>
      <scheme val="minor"/>
    </font>
    <font>
      <sz val="12"/>
      <name val="宋体"/>
      <charset val="134"/>
    </font>
    <font>
      <b/>
      <sz val="8"/>
      <name val="宋体"/>
      <charset val="134"/>
    </font>
    <font>
      <b/>
      <sz val="8"/>
      <name val="宋体"/>
      <charset val="134"/>
      <scheme val="maj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1" borderId="17" applyNumberFormat="0" applyFon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6" fillId="19" borderId="13" applyNumberFormat="0" applyAlignment="0" applyProtection="0">
      <alignment vertical="center"/>
    </xf>
    <xf numFmtId="0" fontId="29" fillId="19" borderId="12" applyNumberFormat="0" applyAlignment="0" applyProtection="0">
      <alignment vertical="center"/>
    </xf>
    <xf numFmtId="0" fontId="32" fillId="28" borderId="15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0" borderId="0"/>
    <xf numFmtId="0" fontId="28" fillId="0" borderId="0"/>
  </cellStyleXfs>
  <cellXfs count="40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5"/>
  <sheetViews>
    <sheetView tabSelected="1" zoomScale="70" zoomScaleNormal="70" workbookViewId="0">
      <selection activeCell="O12" sqref="O12"/>
    </sheetView>
  </sheetViews>
  <sheetFormatPr defaultColWidth="9" defaultRowHeight="13.5"/>
  <cols>
    <col min="1" max="1" width="6.18333333333333" style="1" customWidth="1"/>
    <col min="2" max="2" width="12.775" style="1" customWidth="1"/>
    <col min="3" max="3" width="12.1333333333333" style="1" customWidth="1"/>
    <col min="4" max="4" width="11.5583333333333" style="1" customWidth="1"/>
    <col min="5" max="5" width="7.775" style="1" customWidth="1"/>
    <col min="6" max="6" width="7.55833333333333" style="1" customWidth="1"/>
    <col min="7" max="7" width="7.475" style="1" customWidth="1"/>
    <col min="8" max="8" width="7.55833333333333" style="1" customWidth="1"/>
    <col min="9" max="9" width="7.44166666666667" style="1" customWidth="1"/>
    <col min="10" max="10" width="16.5583333333333" style="1" customWidth="1"/>
    <col min="11" max="11" width="22.6666666666667" style="1" customWidth="1"/>
    <col min="12" max="12" width="24.3333333333333" style="1" customWidth="1"/>
    <col min="13" max="13" width="7" style="1" customWidth="1"/>
    <col min="14" max="14" width="5.66666666666667" style="1" customWidth="1"/>
    <col min="15" max="15" width="11.4416666666667" style="1" customWidth="1"/>
    <col min="16" max="16" width="7" style="1" customWidth="1"/>
    <col min="17" max="17" width="12.1" style="1" customWidth="1"/>
    <col min="18" max="18" width="10.4333333333333" style="1" customWidth="1"/>
    <col min="19" max="19" width="11.1083333333333" style="1" customWidth="1"/>
    <col min="20" max="20" width="12.1" style="1" customWidth="1"/>
    <col min="21" max="16384" width="9" style="1"/>
  </cols>
  <sheetData>
    <row r="1" s="1" customFormat="1" ht="60" customHeight="1" spans="1:2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1" customFormat="1" ht="37" customHeight="1" spans="1:19">
      <c r="A2" s="3" t="s">
        <v>1</v>
      </c>
      <c r="B2" s="3"/>
      <c r="C2" s="4"/>
      <c r="D2" s="4"/>
      <c r="E2" s="4"/>
      <c r="F2" s="5"/>
      <c r="G2" s="5"/>
      <c r="H2" s="5"/>
      <c r="I2" s="5"/>
      <c r="J2" s="5"/>
      <c r="K2" s="5"/>
      <c r="L2" s="27" t="s">
        <v>2</v>
      </c>
      <c r="M2" s="27"/>
      <c r="N2" s="27"/>
      <c r="O2" s="27"/>
      <c r="P2" s="27"/>
      <c r="Q2" s="27"/>
      <c r="R2" s="34"/>
      <c r="S2" s="35"/>
    </row>
    <row r="3" s="1" customFormat="1" ht="32" customHeight="1" spans="1:20">
      <c r="A3" s="6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="1" customFormat="1" ht="21" customHeight="1" spans="1:20">
      <c r="A4" s="6"/>
      <c r="B4" s="6"/>
      <c r="C4" s="6"/>
      <c r="D4" s="6"/>
      <c r="E4" s="8" t="s">
        <v>8</v>
      </c>
      <c r="F4" s="9" t="s">
        <v>9</v>
      </c>
      <c r="G4" s="10" t="s">
        <v>10</v>
      </c>
      <c r="H4" s="11"/>
      <c r="I4" s="28"/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36" t="s">
        <v>19</v>
      </c>
      <c r="S4" s="37" t="s">
        <v>20</v>
      </c>
      <c r="T4" s="38" t="s">
        <v>21</v>
      </c>
    </row>
    <row r="5" s="1" customFormat="1" ht="52" customHeight="1" spans="1:20">
      <c r="A5" s="6"/>
      <c r="B5" s="6"/>
      <c r="C5" s="6"/>
      <c r="D5" s="6"/>
      <c r="E5" s="8"/>
      <c r="F5" s="9"/>
      <c r="G5" s="9" t="s">
        <v>22</v>
      </c>
      <c r="H5" s="12" t="s">
        <v>23</v>
      </c>
      <c r="I5" s="29" t="s">
        <v>24</v>
      </c>
      <c r="J5" s="6"/>
      <c r="K5" s="6"/>
      <c r="L5" s="6"/>
      <c r="M5" s="6"/>
      <c r="N5" s="6"/>
      <c r="O5" s="6"/>
      <c r="P5" s="6"/>
      <c r="Q5" s="6"/>
      <c r="R5" s="36"/>
      <c r="S5" s="37"/>
      <c r="T5" s="38"/>
    </row>
    <row r="6" s="1" customFormat="1" ht="22" customHeight="1" spans="1:20">
      <c r="A6" s="6" t="s">
        <v>25</v>
      </c>
      <c r="B6" s="13" t="s">
        <v>26</v>
      </c>
      <c r="C6" s="14" t="s">
        <v>27</v>
      </c>
      <c r="D6" s="15" t="s">
        <v>28</v>
      </c>
      <c r="E6" s="16">
        <v>40</v>
      </c>
      <c r="F6" s="17">
        <v>35</v>
      </c>
      <c r="G6" s="17">
        <v>17</v>
      </c>
      <c r="H6" s="17">
        <v>11</v>
      </c>
      <c r="I6" s="17">
        <v>33</v>
      </c>
      <c r="J6" s="15" t="s">
        <v>29</v>
      </c>
      <c r="K6" s="15" t="s">
        <v>30</v>
      </c>
      <c r="L6" s="14" t="s">
        <v>31</v>
      </c>
      <c r="M6" s="15">
        <v>17</v>
      </c>
      <c r="N6" s="15">
        <v>1</v>
      </c>
      <c r="O6" s="15" t="s">
        <v>32</v>
      </c>
      <c r="P6" s="15">
        <v>1600</v>
      </c>
      <c r="Q6" s="39">
        <f>P6*F6</f>
        <v>56000</v>
      </c>
      <c r="R6" s="16">
        <v>3500</v>
      </c>
      <c r="S6" s="16">
        <v>0</v>
      </c>
      <c r="T6" s="17">
        <f t="shared" ref="T6:T12" si="0">S6+R6+Q6</f>
        <v>59500</v>
      </c>
    </row>
    <row r="7" s="1" customFormat="1" ht="22" customHeight="1" spans="1:20">
      <c r="A7" s="6" t="s">
        <v>33</v>
      </c>
      <c r="B7" s="18"/>
      <c r="C7" s="14" t="s">
        <v>27</v>
      </c>
      <c r="D7" s="14" t="s">
        <v>28</v>
      </c>
      <c r="E7" s="16">
        <v>40</v>
      </c>
      <c r="F7" s="17">
        <v>30</v>
      </c>
      <c r="G7" s="17">
        <v>1</v>
      </c>
      <c r="H7" s="17">
        <v>12</v>
      </c>
      <c r="I7" s="17">
        <v>30</v>
      </c>
      <c r="J7" s="15" t="s">
        <v>34</v>
      </c>
      <c r="K7" s="15" t="s">
        <v>35</v>
      </c>
      <c r="L7" s="15" t="s">
        <v>36</v>
      </c>
      <c r="M7" s="15">
        <v>23</v>
      </c>
      <c r="N7" s="15">
        <v>1</v>
      </c>
      <c r="O7" s="15" t="s">
        <v>37</v>
      </c>
      <c r="P7" s="15">
        <v>1600</v>
      </c>
      <c r="Q7" s="39">
        <f>P7*F7</f>
        <v>48000</v>
      </c>
      <c r="R7" s="16">
        <v>3000</v>
      </c>
      <c r="S7" s="16">
        <v>0</v>
      </c>
      <c r="T7" s="17">
        <f t="shared" si="0"/>
        <v>51000</v>
      </c>
    </row>
    <row r="8" s="1" customFormat="1" ht="22" customHeight="1" spans="1:20">
      <c r="A8" s="6" t="s">
        <v>38</v>
      </c>
      <c r="B8" s="18"/>
      <c r="C8" s="14" t="s">
        <v>27</v>
      </c>
      <c r="D8" s="15" t="s">
        <v>39</v>
      </c>
      <c r="E8" s="17">
        <v>40</v>
      </c>
      <c r="F8" s="17">
        <v>37</v>
      </c>
      <c r="G8" s="17">
        <v>7</v>
      </c>
      <c r="H8" s="17">
        <v>16</v>
      </c>
      <c r="I8" s="17">
        <v>6</v>
      </c>
      <c r="J8" s="30" t="s">
        <v>40</v>
      </c>
      <c r="K8" s="30" t="s">
        <v>41</v>
      </c>
      <c r="L8" s="30" t="s">
        <v>42</v>
      </c>
      <c r="M8" s="30">
        <v>25</v>
      </c>
      <c r="N8" s="30">
        <v>1</v>
      </c>
      <c r="O8" s="30">
        <v>48</v>
      </c>
      <c r="P8" s="30">
        <v>800</v>
      </c>
      <c r="Q8" s="17">
        <f t="shared" ref="Q8:Q12" si="1">F8*P8</f>
        <v>29600</v>
      </c>
      <c r="R8" s="16">
        <v>0</v>
      </c>
      <c r="S8" s="16">
        <v>0</v>
      </c>
      <c r="T8" s="17">
        <f t="shared" si="0"/>
        <v>29600</v>
      </c>
    </row>
    <row r="9" s="1" customFormat="1" ht="22" customHeight="1" spans="1:20">
      <c r="A9" s="6" t="s">
        <v>43</v>
      </c>
      <c r="B9" s="18"/>
      <c r="C9" s="14" t="s">
        <v>27</v>
      </c>
      <c r="D9" s="15" t="s">
        <v>39</v>
      </c>
      <c r="E9" s="16">
        <v>40</v>
      </c>
      <c r="F9" s="17">
        <v>34</v>
      </c>
      <c r="G9" s="17">
        <v>5</v>
      </c>
      <c r="H9" s="17">
        <v>14</v>
      </c>
      <c r="I9" s="17">
        <v>15</v>
      </c>
      <c r="J9" s="15" t="s">
        <v>40</v>
      </c>
      <c r="K9" s="15" t="s">
        <v>44</v>
      </c>
      <c r="L9" s="15" t="s">
        <v>45</v>
      </c>
      <c r="M9" s="15">
        <v>47</v>
      </c>
      <c r="N9" s="15">
        <v>1</v>
      </c>
      <c r="O9" s="15">
        <v>48</v>
      </c>
      <c r="P9" s="15">
        <v>800</v>
      </c>
      <c r="Q9" s="17">
        <f t="shared" si="1"/>
        <v>27200</v>
      </c>
      <c r="R9" s="16">
        <v>0</v>
      </c>
      <c r="S9" s="16">
        <v>0</v>
      </c>
      <c r="T9" s="17">
        <f t="shared" si="0"/>
        <v>27200</v>
      </c>
    </row>
    <row r="10" s="1" customFormat="1" ht="22" customHeight="1" spans="1:20">
      <c r="A10" s="6" t="s">
        <v>46</v>
      </c>
      <c r="B10" s="18"/>
      <c r="C10" s="14" t="s">
        <v>27</v>
      </c>
      <c r="D10" s="14" t="s">
        <v>47</v>
      </c>
      <c r="E10" s="16">
        <v>40</v>
      </c>
      <c r="F10" s="17">
        <v>29</v>
      </c>
      <c r="G10" s="17">
        <v>2</v>
      </c>
      <c r="H10" s="17">
        <v>11</v>
      </c>
      <c r="I10" s="17">
        <v>2</v>
      </c>
      <c r="J10" s="15" t="s">
        <v>48</v>
      </c>
      <c r="K10" s="30" t="s">
        <v>49</v>
      </c>
      <c r="L10" s="15" t="s">
        <v>50</v>
      </c>
      <c r="M10" s="15">
        <v>48</v>
      </c>
      <c r="N10" s="15">
        <v>1</v>
      </c>
      <c r="O10" s="15">
        <v>64</v>
      </c>
      <c r="P10" s="15">
        <v>900</v>
      </c>
      <c r="Q10" s="17">
        <f t="shared" si="1"/>
        <v>26100</v>
      </c>
      <c r="R10" s="16">
        <v>2900</v>
      </c>
      <c r="S10" s="16">
        <v>0</v>
      </c>
      <c r="T10" s="17">
        <f t="shared" si="0"/>
        <v>29000</v>
      </c>
    </row>
    <row r="11" s="1" customFormat="1" ht="22" customHeight="1" spans="1:20">
      <c r="A11" s="6" t="s">
        <v>51</v>
      </c>
      <c r="B11" s="18"/>
      <c r="C11" s="14" t="s">
        <v>27</v>
      </c>
      <c r="D11" s="14" t="s">
        <v>28</v>
      </c>
      <c r="E11" s="16">
        <v>40</v>
      </c>
      <c r="F11" s="17">
        <v>38</v>
      </c>
      <c r="G11" s="17">
        <v>23</v>
      </c>
      <c r="H11" s="17">
        <v>10</v>
      </c>
      <c r="I11" s="17">
        <v>38</v>
      </c>
      <c r="J11" s="15" t="s">
        <v>52</v>
      </c>
      <c r="K11" s="15" t="s">
        <v>53</v>
      </c>
      <c r="L11" s="14" t="s">
        <v>54</v>
      </c>
      <c r="M11" s="15">
        <v>59</v>
      </c>
      <c r="N11" s="15">
        <v>1</v>
      </c>
      <c r="O11" s="15">
        <v>120</v>
      </c>
      <c r="P11" s="15">
        <v>1400</v>
      </c>
      <c r="Q11" s="17">
        <f t="shared" si="1"/>
        <v>53200</v>
      </c>
      <c r="R11" s="16">
        <v>3800</v>
      </c>
      <c r="S11" s="16">
        <v>10640</v>
      </c>
      <c r="T11" s="17">
        <f t="shared" si="0"/>
        <v>67640</v>
      </c>
    </row>
    <row r="12" s="1" customFormat="1" ht="22" customHeight="1" spans="1:20">
      <c r="A12" s="6" t="s">
        <v>55</v>
      </c>
      <c r="B12" s="19"/>
      <c r="C12" s="14" t="s">
        <v>27</v>
      </c>
      <c r="D12" s="14" t="s">
        <v>28</v>
      </c>
      <c r="E12" s="16">
        <v>40</v>
      </c>
      <c r="F12" s="17">
        <v>38</v>
      </c>
      <c r="G12" s="17">
        <v>10</v>
      </c>
      <c r="H12" s="17">
        <v>9</v>
      </c>
      <c r="I12" s="17">
        <v>38</v>
      </c>
      <c r="J12" s="15" t="s">
        <v>56</v>
      </c>
      <c r="K12" s="30" t="s">
        <v>57</v>
      </c>
      <c r="L12" s="14" t="s">
        <v>58</v>
      </c>
      <c r="M12" s="15">
        <v>62</v>
      </c>
      <c r="N12" s="15">
        <v>1</v>
      </c>
      <c r="O12" s="15">
        <v>120</v>
      </c>
      <c r="P12" s="15">
        <v>1600</v>
      </c>
      <c r="Q12" s="17">
        <f t="shared" si="1"/>
        <v>60800</v>
      </c>
      <c r="R12" s="16">
        <v>3800</v>
      </c>
      <c r="S12" s="16">
        <v>12160</v>
      </c>
      <c r="T12" s="17">
        <f t="shared" si="0"/>
        <v>76760</v>
      </c>
    </row>
    <row r="13" s="1" customFormat="1" ht="28" customHeight="1" spans="1:20">
      <c r="A13" s="6" t="s">
        <v>59</v>
      </c>
      <c r="B13" s="20" t="s">
        <v>60</v>
      </c>
      <c r="C13" s="20"/>
      <c r="D13" s="20"/>
      <c r="E13" s="21">
        <f t="shared" ref="E13:I13" si="2">SUM(E6:E12)</f>
        <v>280</v>
      </c>
      <c r="F13" s="21">
        <f t="shared" si="2"/>
        <v>241</v>
      </c>
      <c r="G13" s="21">
        <f t="shared" si="2"/>
        <v>65</v>
      </c>
      <c r="H13" s="21">
        <f t="shared" si="2"/>
        <v>83</v>
      </c>
      <c r="I13" s="21">
        <f t="shared" si="2"/>
        <v>162</v>
      </c>
      <c r="J13" s="21"/>
      <c r="K13" s="21"/>
      <c r="L13" s="21"/>
      <c r="M13" s="21">
        <v>7</v>
      </c>
      <c r="N13" s="21">
        <f t="shared" ref="N13:T13" si="3">SUM(N6:N12)</f>
        <v>7</v>
      </c>
      <c r="O13" s="21"/>
      <c r="P13" s="21"/>
      <c r="Q13" s="21">
        <f t="shared" si="3"/>
        <v>300900</v>
      </c>
      <c r="R13" s="21">
        <f t="shared" si="3"/>
        <v>17000</v>
      </c>
      <c r="S13" s="21">
        <f t="shared" si="3"/>
        <v>22800</v>
      </c>
      <c r="T13" s="21">
        <f t="shared" si="3"/>
        <v>340700</v>
      </c>
    </row>
    <row r="14" s="1" customFormat="1" ht="28" customHeight="1" spans="1:20">
      <c r="A14" s="6" t="s">
        <v>61</v>
      </c>
      <c r="B14" s="22" t="s">
        <v>62</v>
      </c>
      <c r="C14" s="14" t="s">
        <v>27</v>
      </c>
      <c r="D14" s="14" t="s">
        <v>28</v>
      </c>
      <c r="E14" s="23">
        <v>40</v>
      </c>
      <c r="F14" s="23">
        <v>29</v>
      </c>
      <c r="G14" s="23">
        <v>0</v>
      </c>
      <c r="H14" s="23">
        <v>2</v>
      </c>
      <c r="I14" s="23">
        <v>29</v>
      </c>
      <c r="J14" s="15" t="s">
        <v>29</v>
      </c>
      <c r="K14" s="15" t="s">
        <v>63</v>
      </c>
      <c r="L14" s="15" t="s">
        <v>64</v>
      </c>
      <c r="M14" s="15">
        <v>10</v>
      </c>
      <c r="N14" s="15">
        <v>1</v>
      </c>
      <c r="O14" s="15" t="s">
        <v>65</v>
      </c>
      <c r="P14" s="15">
        <v>1600</v>
      </c>
      <c r="Q14" s="30">
        <v>46400</v>
      </c>
      <c r="R14" s="15">
        <v>2900</v>
      </c>
      <c r="S14" s="15">
        <v>0</v>
      </c>
      <c r="T14" s="30">
        <v>49300</v>
      </c>
    </row>
    <row r="15" s="1" customFormat="1" ht="28" customHeight="1" spans="1:20">
      <c r="A15" s="6" t="s">
        <v>66</v>
      </c>
      <c r="B15" s="24"/>
      <c r="C15" s="14" t="s">
        <v>27</v>
      </c>
      <c r="D15" s="14" t="s">
        <v>47</v>
      </c>
      <c r="E15" s="23">
        <v>40</v>
      </c>
      <c r="F15" s="23">
        <v>27</v>
      </c>
      <c r="G15" s="23">
        <v>0</v>
      </c>
      <c r="H15" s="23">
        <v>0</v>
      </c>
      <c r="I15" s="23">
        <v>27</v>
      </c>
      <c r="J15" s="15" t="s">
        <v>48</v>
      </c>
      <c r="K15" s="15" t="s">
        <v>67</v>
      </c>
      <c r="L15" s="15" t="s">
        <v>64</v>
      </c>
      <c r="M15" s="15">
        <v>11</v>
      </c>
      <c r="N15" s="15">
        <v>1</v>
      </c>
      <c r="O15" s="15" t="s">
        <v>68</v>
      </c>
      <c r="P15" s="15">
        <v>900</v>
      </c>
      <c r="Q15" s="30">
        <f>P15*F15</f>
        <v>24300</v>
      </c>
      <c r="R15" s="30">
        <v>2700</v>
      </c>
      <c r="S15" s="30">
        <v>0</v>
      </c>
      <c r="T15" s="30">
        <f>S15+R15+Q15</f>
        <v>27000</v>
      </c>
    </row>
    <row r="16" s="1" customFormat="1" ht="28" customHeight="1" spans="1:20">
      <c r="A16" s="6" t="s">
        <v>69</v>
      </c>
      <c r="B16" s="24"/>
      <c r="C16" s="14" t="s">
        <v>27</v>
      </c>
      <c r="D16" s="14" t="s">
        <v>47</v>
      </c>
      <c r="E16" s="23">
        <v>40</v>
      </c>
      <c r="F16" s="23">
        <v>26</v>
      </c>
      <c r="G16" s="23">
        <v>21</v>
      </c>
      <c r="H16" s="23">
        <v>1</v>
      </c>
      <c r="I16" s="23">
        <v>26</v>
      </c>
      <c r="J16" s="15" t="s">
        <v>70</v>
      </c>
      <c r="K16" s="15" t="s">
        <v>67</v>
      </c>
      <c r="L16" s="14" t="s">
        <v>71</v>
      </c>
      <c r="M16" s="15">
        <v>12</v>
      </c>
      <c r="N16" s="15">
        <v>1</v>
      </c>
      <c r="O16" s="15">
        <v>64</v>
      </c>
      <c r="P16" s="15">
        <v>900</v>
      </c>
      <c r="Q16" s="30">
        <v>23400</v>
      </c>
      <c r="R16" s="15">
        <v>2600</v>
      </c>
      <c r="S16" s="15">
        <v>0</v>
      </c>
      <c r="T16" s="30">
        <v>26000</v>
      </c>
    </row>
    <row r="17" s="1" customFormat="1" ht="28" customHeight="1" spans="1:20">
      <c r="A17" s="6" t="s">
        <v>72</v>
      </c>
      <c r="B17" s="24"/>
      <c r="C17" s="14" t="s">
        <v>27</v>
      </c>
      <c r="D17" s="14" t="s">
        <v>28</v>
      </c>
      <c r="E17" s="23">
        <v>40</v>
      </c>
      <c r="F17" s="23">
        <v>26</v>
      </c>
      <c r="G17" s="23">
        <v>12</v>
      </c>
      <c r="H17" s="23">
        <v>0</v>
      </c>
      <c r="I17" s="23">
        <v>26</v>
      </c>
      <c r="J17" s="15" t="s">
        <v>56</v>
      </c>
      <c r="K17" s="15" t="s">
        <v>73</v>
      </c>
      <c r="L17" s="15" t="s">
        <v>74</v>
      </c>
      <c r="M17" s="15">
        <v>50</v>
      </c>
      <c r="N17" s="15">
        <v>1</v>
      </c>
      <c r="O17" s="15" t="s">
        <v>75</v>
      </c>
      <c r="P17" s="15">
        <v>1600</v>
      </c>
      <c r="Q17" s="30">
        <v>41600</v>
      </c>
      <c r="R17" s="15">
        <v>2600</v>
      </c>
      <c r="S17" s="15">
        <v>8320</v>
      </c>
      <c r="T17" s="30">
        <v>52520</v>
      </c>
    </row>
    <row r="18" s="1" customFormat="1" ht="28" customHeight="1" spans="1:20">
      <c r="A18" s="6" t="s">
        <v>76</v>
      </c>
      <c r="B18" s="24"/>
      <c r="C18" s="14" t="s">
        <v>27</v>
      </c>
      <c r="D18" s="14" t="s">
        <v>28</v>
      </c>
      <c r="E18" s="23">
        <v>40</v>
      </c>
      <c r="F18" s="23">
        <v>34</v>
      </c>
      <c r="G18" s="23">
        <v>19</v>
      </c>
      <c r="H18" s="23">
        <v>0</v>
      </c>
      <c r="I18" s="23">
        <v>32</v>
      </c>
      <c r="J18" s="15" t="s">
        <v>56</v>
      </c>
      <c r="K18" s="15" t="s">
        <v>77</v>
      </c>
      <c r="L18" s="15" t="s">
        <v>74</v>
      </c>
      <c r="M18" s="15">
        <v>51</v>
      </c>
      <c r="N18" s="15">
        <v>1</v>
      </c>
      <c r="O18" s="15" t="s">
        <v>75</v>
      </c>
      <c r="P18" s="15">
        <v>1600</v>
      </c>
      <c r="Q18" s="30">
        <v>54400</v>
      </c>
      <c r="R18" s="15">
        <v>3400</v>
      </c>
      <c r="S18" s="15">
        <v>10880</v>
      </c>
      <c r="T18" s="30">
        <v>68680</v>
      </c>
    </row>
    <row r="19" s="1" customFormat="1" ht="28" customHeight="1" spans="1:20">
      <c r="A19" s="6" t="s">
        <v>78</v>
      </c>
      <c r="B19" s="24"/>
      <c r="C19" s="14" t="s">
        <v>27</v>
      </c>
      <c r="D19" s="15" t="s">
        <v>39</v>
      </c>
      <c r="E19" s="23">
        <v>40</v>
      </c>
      <c r="F19" s="23">
        <v>32</v>
      </c>
      <c r="G19" s="23">
        <v>23</v>
      </c>
      <c r="H19" s="23">
        <v>0</v>
      </c>
      <c r="I19" s="23">
        <v>32</v>
      </c>
      <c r="J19" s="15" t="s">
        <v>79</v>
      </c>
      <c r="K19" s="15" t="s">
        <v>80</v>
      </c>
      <c r="L19" s="31" t="s">
        <v>81</v>
      </c>
      <c r="M19" s="15">
        <v>73</v>
      </c>
      <c r="N19" s="15">
        <v>1</v>
      </c>
      <c r="O19" s="15" t="s">
        <v>82</v>
      </c>
      <c r="P19" s="15">
        <v>700</v>
      </c>
      <c r="Q19" s="30">
        <v>22400</v>
      </c>
      <c r="R19" s="15">
        <v>0</v>
      </c>
      <c r="S19" s="15">
        <v>4480</v>
      </c>
      <c r="T19" s="30">
        <v>26880</v>
      </c>
    </row>
    <row r="20" s="1" customFormat="1" ht="28" customHeight="1" spans="1:20">
      <c r="A20" s="6" t="s">
        <v>83</v>
      </c>
      <c r="B20" s="24"/>
      <c r="C20" s="14" t="s">
        <v>27</v>
      </c>
      <c r="D20" s="14" t="s">
        <v>28</v>
      </c>
      <c r="E20" s="23">
        <v>40</v>
      </c>
      <c r="F20" s="23">
        <v>36</v>
      </c>
      <c r="G20" s="23">
        <v>20</v>
      </c>
      <c r="H20" s="23">
        <v>0</v>
      </c>
      <c r="I20" s="23">
        <v>34</v>
      </c>
      <c r="J20" s="15" t="s">
        <v>84</v>
      </c>
      <c r="K20" s="15" t="s">
        <v>80</v>
      </c>
      <c r="L20" s="14" t="s">
        <v>85</v>
      </c>
      <c r="M20" s="15">
        <v>89</v>
      </c>
      <c r="N20" s="15">
        <v>1</v>
      </c>
      <c r="O20" s="15" t="s">
        <v>86</v>
      </c>
      <c r="P20" s="15">
        <v>1600</v>
      </c>
      <c r="Q20" s="30">
        <v>57600</v>
      </c>
      <c r="R20" s="15">
        <v>3600</v>
      </c>
      <c r="S20" s="15">
        <v>0</v>
      </c>
      <c r="T20" s="30">
        <v>61200</v>
      </c>
    </row>
    <row r="21" s="1" customFormat="1" ht="28" customHeight="1" spans="1:20">
      <c r="A21" s="6" t="s">
        <v>87</v>
      </c>
      <c r="B21" s="25"/>
      <c r="C21" s="14" t="s">
        <v>27</v>
      </c>
      <c r="D21" s="14" t="s">
        <v>28</v>
      </c>
      <c r="E21" s="23">
        <v>40</v>
      </c>
      <c r="F21" s="23">
        <v>26</v>
      </c>
      <c r="G21" s="23">
        <v>16</v>
      </c>
      <c r="H21" s="23">
        <v>0</v>
      </c>
      <c r="I21" s="23">
        <v>25</v>
      </c>
      <c r="J21" s="15" t="s">
        <v>84</v>
      </c>
      <c r="K21" s="15" t="s">
        <v>88</v>
      </c>
      <c r="L21" s="14" t="s">
        <v>85</v>
      </c>
      <c r="M21" s="15">
        <v>90</v>
      </c>
      <c r="N21" s="15">
        <v>1</v>
      </c>
      <c r="O21" s="15" t="s">
        <v>86</v>
      </c>
      <c r="P21" s="15">
        <v>1600</v>
      </c>
      <c r="Q21" s="30">
        <v>41600</v>
      </c>
      <c r="R21" s="15">
        <v>2600</v>
      </c>
      <c r="S21" s="15">
        <v>0</v>
      </c>
      <c r="T21" s="30">
        <v>44200</v>
      </c>
    </row>
    <row r="22" s="1" customFormat="1" ht="28" customHeight="1" spans="1:20">
      <c r="A22" s="6" t="s">
        <v>89</v>
      </c>
      <c r="B22" s="20" t="s">
        <v>60</v>
      </c>
      <c r="C22" s="20"/>
      <c r="D22" s="20"/>
      <c r="E22" s="21">
        <f t="shared" ref="E22:I22" si="4">SUM(E14:E21)</f>
        <v>320</v>
      </c>
      <c r="F22" s="21">
        <f t="shared" si="4"/>
        <v>236</v>
      </c>
      <c r="G22" s="21">
        <f t="shared" si="4"/>
        <v>111</v>
      </c>
      <c r="H22" s="21">
        <f t="shared" si="4"/>
        <v>3</v>
      </c>
      <c r="I22" s="21">
        <f t="shared" si="4"/>
        <v>231</v>
      </c>
      <c r="J22" s="21"/>
      <c r="K22" s="21"/>
      <c r="L22" s="21"/>
      <c r="M22" s="21">
        <v>8</v>
      </c>
      <c r="N22" s="21">
        <v>8</v>
      </c>
      <c r="O22" s="21"/>
      <c r="P22" s="21"/>
      <c r="Q22" s="21">
        <f t="shared" ref="Q22:T22" si="5">SUM(Q14:Q21)</f>
        <v>311700</v>
      </c>
      <c r="R22" s="21">
        <f t="shared" si="5"/>
        <v>20400</v>
      </c>
      <c r="S22" s="21">
        <f t="shared" si="5"/>
        <v>23680</v>
      </c>
      <c r="T22" s="21">
        <f t="shared" si="5"/>
        <v>355780</v>
      </c>
    </row>
    <row r="23" s="1" customFormat="1" ht="28" customHeight="1" spans="1:20">
      <c r="A23" s="6" t="s">
        <v>90</v>
      </c>
      <c r="B23" s="22" t="s">
        <v>91</v>
      </c>
      <c r="C23" s="14" t="s">
        <v>27</v>
      </c>
      <c r="D23" s="15" t="s">
        <v>28</v>
      </c>
      <c r="E23" s="16">
        <v>40</v>
      </c>
      <c r="F23" s="17">
        <v>35</v>
      </c>
      <c r="G23" s="17">
        <v>11</v>
      </c>
      <c r="H23" s="17">
        <v>21</v>
      </c>
      <c r="I23" s="17">
        <v>32</v>
      </c>
      <c r="J23" s="15" t="s">
        <v>29</v>
      </c>
      <c r="K23" s="15" t="s">
        <v>92</v>
      </c>
      <c r="L23" s="15" t="s">
        <v>93</v>
      </c>
      <c r="M23" s="15">
        <v>4</v>
      </c>
      <c r="N23" s="15">
        <v>1</v>
      </c>
      <c r="O23" s="15">
        <v>120</v>
      </c>
      <c r="P23" s="15">
        <v>1600</v>
      </c>
      <c r="Q23" s="30">
        <v>56000</v>
      </c>
      <c r="R23" s="15">
        <v>3500</v>
      </c>
      <c r="S23" s="15">
        <v>0</v>
      </c>
      <c r="T23" s="30">
        <v>59500</v>
      </c>
    </row>
    <row r="24" s="1" customFormat="1" ht="28" customHeight="1" spans="1:20">
      <c r="A24" s="6" t="s">
        <v>94</v>
      </c>
      <c r="B24" s="24"/>
      <c r="C24" s="14" t="s">
        <v>27</v>
      </c>
      <c r="D24" s="14" t="s">
        <v>47</v>
      </c>
      <c r="E24" s="16">
        <v>40</v>
      </c>
      <c r="F24" s="17">
        <v>17</v>
      </c>
      <c r="G24" s="17">
        <v>16</v>
      </c>
      <c r="H24" s="17">
        <v>6</v>
      </c>
      <c r="I24" s="17">
        <v>5</v>
      </c>
      <c r="J24" s="32" t="s">
        <v>95</v>
      </c>
      <c r="K24" s="32" t="s">
        <v>96</v>
      </c>
      <c r="L24" s="15" t="s">
        <v>97</v>
      </c>
      <c r="M24" s="15">
        <v>22</v>
      </c>
      <c r="N24" s="15">
        <v>1</v>
      </c>
      <c r="O24" s="15">
        <v>64</v>
      </c>
      <c r="P24" s="15">
        <v>900</v>
      </c>
      <c r="Q24" s="30">
        <v>15300</v>
      </c>
      <c r="R24" s="15">
        <v>1700</v>
      </c>
      <c r="S24" s="15">
        <v>0</v>
      </c>
      <c r="T24" s="30">
        <v>17000</v>
      </c>
    </row>
    <row r="25" s="1" customFormat="1" ht="28" customHeight="1" spans="1:20">
      <c r="A25" s="6" t="s">
        <v>98</v>
      </c>
      <c r="B25" s="24"/>
      <c r="C25" s="14" t="s">
        <v>27</v>
      </c>
      <c r="D25" s="14" t="s">
        <v>28</v>
      </c>
      <c r="E25" s="16">
        <v>40</v>
      </c>
      <c r="F25" s="17">
        <v>33</v>
      </c>
      <c r="G25" s="17">
        <v>19</v>
      </c>
      <c r="H25" s="17">
        <v>23</v>
      </c>
      <c r="I25" s="17">
        <v>33</v>
      </c>
      <c r="J25" s="32" t="s">
        <v>29</v>
      </c>
      <c r="K25" s="32" t="s">
        <v>99</v>
      </c>
      <c r="L25" s="15" t="s">
        <v>100</v>
      </c>
      <c r="M25" s="15">
        <v>43</v>
      </c>
      <c r="N25" s="15">
        <v>1</v>
      </c>
      <c r="O25" s="15" t="s">
        <v>75</v>
      </c>
      <c r="P25" s="15">
        <v>1600</v>
      </c>
      <c r="Q25" s="30">
        <v>52800</v>
      </c>
      <c r="R25" s="15">
        <v>3300</v>
      </c>
      <c r="S25" s="15">
        <v>0</v>
      </c>
      <c r="T25" s="30">
        <v>56100</v>
      </c>
    </row>
    <row r="26" s="1" customFormat="1" ht="28" customHeight="1" spans="1:20">
      <c r="A26" s="6" t="s">
        <v>101</v>
      </c>
      <c r="B26" s="25"/>
      <c r="C26" s="14" t="s">
        <v>27</v>
      </c>
      <c r="D26" s="14" t="s">
        <v>28</v>
      </c>
      <c r="E26" s="16">
        <v>40</v>
      </c>
      <c r="F26" s="17">
        <v>31</v>
      </c>
      <c r="G26" s="17">
        <v>23</v>
      </c>
      <c r="H26" s="17">
        <v>9</v>
      </c>
      <c r="I26" s="17">
        <v>28</v>
      </c>
      <c r="J26" s="15" t="s">
        <v>29</v>
      </c>
      <c r="K26" s="15" t="s">
        <v>102</v>
      </c>
      <c r="L26" s="15" t="s">
        <v>103</v>
      </c>
      <c r="M26" s="15">
        <v>64</v>
      </c>
      <c r="N26" s="15">
        <v>1</v>
      </c>
      <c r="O26" s="15" t="s">
        <v>75</v>
      </c>
      <c r="P26" s="15">
        <v>1600</v>
      </c>
      <c r="Q26" s="30">
        <v>49600</v>
      </c>
      <c r="R26" s="15">
        <v>3100</v>
      </c>
      <c r="S26" s="15">
        <v>0</v>
      </c>
      <c r="T26" s="30">
        <v>52700</v>
      </c>
    </row>
    <row r="27" s="1" customFormat="1" ht="28" customHeight="1" spans="1:20">
      <c r="A27" s="6" t="s">
        <v>104</v>
      </c>
      <c r="B27" s="20" t="s">
        <v>60</v>
      </c>
      <c r="C27" s="20"/>
      <c r="D27" s="20"/>
      <c r="E27" s="21">
        <f t="shared" ref="E27:I27" si="6">SUM(E23:E26)</f>
        <v>160</v>
      </c>
      <c r="F27" s="21">
        <f t="shared" si="6"/>
        <v>116</v>
      </c>
      <c r="G27" s="21">
        <f t="shared" si="6"/>
        <v>69</v>
      </c>
      <c r="H27" s="21">
        <f t="shared" si="6"/>
        <v>59</v>
      </c>
      <c r="I27" s="21">
        <f t="shared" si="6"/>
        <v>98</v>
      </c>
      <c r="J27" s="21"/>
      <c r="K27" s="21"/>
      <c r="L27" s="21"/>
      <c r="M27" s="21">
        <v>4</v>
      </c>
      <c r="N27" s="21">
        <v>4</v>
      </c>
      <c r="O27" s="21"/>
      <c r="P27" s="21"/>
      <c r="Q27" s="21">
        <f t="shared" ref="Q27:T27" si="7">SUM(Q23:Q26)</f>
        <v>173700</v>
      </c>
      <c r="R27" s="21">
        <f t="shared" si="7"/>
        <v>11600</v>
      </c>
      <c r="S27" s="21">
        <f t="shared" si="7"/>
        <v>0</v>
      </c>
      <c r="T27" s="21">
        <f t="shared" si="7"/>
        <v>185300</v>
      </c>
    </row>
    <row r="28" s="1" customFormat="1" ht="28" customHeight="1" spans="1:20">
      <c r="A28" s="6" t="s">
        <v>105</v>
      </c>
      <c r="B28" s="26" t="s">
        <v>106</v>
      </c>
      <c r="C28" s="14" t="s">
        <v>27</v>
      </c>
      <c r="D28" s="14" t="s">
        <v>28</v>
      </c>
      <c r="E28" s="16">
        <v>80</v>
      </c>
      <c r="F28" s="23">
        <v>60</v>
      </c>
      <c r="G28" s="23">
        <v>32</v>
      </c>
      <c r="H28" s="23">
        <v>4</v>
      </c>
      <c r="I28" s="23">
        <v>51</v>
      </c>
      <c r="J28" s="33" t="s">
        <v>29</v>
      </c>
      <c r="K28" s="14" t="s">
        <v>107</v>
      </c>
      <c r="L28" s="14" t="s">
        <v>108</v>
      </c>
      <c r="M28" s="15">
        <v>30</v>
      </c>
      <c r="N28" s="15">
        <v>2</v>
      </c>
      <c r="O28" s="15" t="s">
        <v>86</v>
      </c>
      <c r="P28" s="15">
        <v>1600</v>
      </c>
      <c r="Q28" s="17">
        <f t="shared" ref="Q28:Q31" si="8">P28*F28</f>
        <v>96000</v>
      </c>
      <c r="R28" s="17">
        <f t="shared" ref="R28:R31" si="9">100*F28</f>
        <v>6000</v>
      </c>
      <c r="S28" s="17">
        <v>0</v>
      </c>
      <c r="T28" s="17">
        <f t="shared" ref="T28:T31" si="10">S28+R28+Q28</f>
        <v>102000</v>
      </c>
    </row>
    <row r="29" s="1" customFormat="1" ht="28" customHeight="1" spans="1:20">
      <c r="A29" s="6" t="s">
        <v>109</v>
      </c>
      <c r="B29" s="26"/>
      <c r="C29" s="14" t="s">
        <v>27</v>
      </c>
      <c r="D29" s="14" t="s">
        <v>28</v>
      </c>
      <c r="E29" s="16">
        <v>40</v>
      </c>
      <c r="F29" s="23">
        <v>27</v>
      </c>
      <c r="G29" s="23">
        <v>15</v>
      </c>
      <c r="H29" s="23">
        <v>7</v>
      </c>
      <c r="I29" s="23">
        <v>27</v>
      </c>
      <c r="J29" s="15" t="s">
        <v>110</v>
      </c>
      <c r="K29" s="15" t="s">
        <v>111</v>
      </c>
      <c r="L29" s="15" t="s">
        <v>112</v>
      </c>
      <c r="M29" s="15">
        <v>74</v>
      </c>
      <c r="N29" s="15">
        <v>1</v>
      </c>
      <c r="O29" s="15" t="s">
        <v>113</v>
      </c>
      <c r="P29" s="15">
        <v>1600</v>
      </c>
      <c r="Q29" s="17">
        <f t="shared" si="8"/>
        <v>43200</v>
      </c>
      <c r="R29" s="17">
        <f t="shared" si="9"/>
        <v>2700</v>
      </c>
      <c r="S29" s="17">
        <f>320*F29</f>
        <v>8640</v>
      </c>
      <c r="T29" s="17">
        <f t="shared" si="10"/>
        <v>54540</v>
      </c>
    </row>
    <row r="30" s="1" customFormat="1" ht="28" customHeight="1" spans="1:20">
      <c r="A30" s="6" t="s">
        <v>114</v>
      </c>
      <c r="B30" s="26"/>
      <c r="C30" s="15" t="s">
        <v>27</v>
      </c>
      <c r="D30" s="15" t="s">
        <v>39</v>
      </c>
      <c r="E30" s="16">
        <v>40</v>
      </c>
      <c r="F30" s="23">
        <v>28</v>
      </c>
      <c r="G30" s="23">
        <v>10</v>
      </c>
      <c r="H30" s="23">
        <v>7</v>
      </c>
      <c r="I30" s="23">
        <v>28</v>
      </c>
      <c r="J30" s="15" t="s">
        <v>115</v>
      </c>
      <c r="K30" s="15" t="s">
        <v>116</v>
      </c>
      <c r="L30" s="15" t="s">
        <v>117</v>
      </c>
      <c r="M30" s="15">
        <v>75</v>
      </c>
      <c r="N30" s="15">
        <v>1</v>
      </c>
      <c r="O30" s="15">
        <v>56</v>
      </c>
      <c r="P30" s="15">
        <v>800</v>
      </c>
      <c r="Q30" s="17">
        <f t="shared" si="8"/>
        <v>22400</v>
      </c>
      <c r="R30" s="17">
        <v>0</v>
      </c>
      <c r="S30" s="17">
        <f>160*F30</f>
        <v>4480</v>
      </c>
      <c r="T30" s="17">
        <f t="shared" si="10"/>
        <v>26880</v>
      </c>
    </row>
    <row r="31" s="1" customFormat="1" ht="28" customHeight="1" spans="1:20">
      <c r="A31" s="6" t="s">
        <v>118</v>
      </c>
      <c r="B31" s="26"/>
      <c r="C31" s="14" t="s">
        <v>27</v>
      </c>
      <c r="D31" s="14" t="s">
        <v>28</v>
      </c>
      <c r="E31" s="16">
        <v>34</v>
      </c>
      <c r="F31" s="23">
        <v>25</v>
      </c>
      <c r="G31" s="23">
        <v>14</v>
      </c>
      <c r="H31" s="23">
        <v>4</v>
      </c>
      <c r="I31" s="23">
        <v>24</v>
      </c>
      <c r="J31" s="15" t="s">
        <v>119</v>
      </c>
      <c r="K31" s="15" t="s">
        <v>120</v>
      </c>
      <c r="L31" s="15" t="s">
        <v>121</v>
      </c>
      <c r="M31" s="15">
        <v>92</v>
      </c>
      <c r="N31" s="15">
        <v>1</v>
      </c>
      <c r="O31" s="15" t="s">
        <v>86</v>
      </c>
      <c r="P31" s="15">
        <v>1400</v>
      </c>
      <c r="Q31" s="17">
        <f t="shared" si="8"/>
        <v>35000</v>
      </c>
      <c r="R31" s="17">
        <f t="shared" si="9"/>
        <v>2500</v>
      </c>
      <c r="S31" s="17">
        <f>280*F31</f>
        <v>7000</v>
      </c>
      <c r="T31" s="17">
        <f t="shared" si="10"/>
        <v>44500</v>
      </c>
    </row>
    <row r="32" s="1" customFormat="1" ht="28" customHeight="1" spans="1:20">
      <c r="A32" s="6" t="s">
        <v>122</v>
      </c>
      <c r="B32" s="20" t="s">
        <v>60</v>
      </c>
      <c r="C32" s="20"/>
      <c r="D32" s="20"/>
      <c r="E32" s="21">
        <f t="shared" ref="E32:I32" si="11">SUM(E28:E31)</f>
        <v>194</v>
      </c>
      <c r="F32" s="21">
        <f t="shared" si="11"/>
        <v>140</v>
      </c>
      <c r="G32" s="21">
        <f t="shared" si="11"/>
        <v>71</v>
      </c>
      <c r="H32" s="21">
        <f t="shared" si="11"/>
        <v>22</v>
      </c>
      <c r="I32" s="21">
        <f t="shared" si="11"/>
        <v>130</v>
      </c>
      <c r="J32" s="21"/>
      <c r="K32" s="21"/>
      <c r="L32" s="21"/>
      <c r="M32" s="21">
        <v>4</v>
      </c>
      <c r="N32" s="21">
        <v>5</v>
      </c>
      <c r="O32" s="21"/>
      <c r="P32" s="21"/>
      <c r="Q32" s="21">
        <f t="shared" ref="Q32:T32" si="12">SUM(Q28:Q31)</f>
        <v>196600</v>
      </c>
      <c r="R32" s="21">
        <f t="shared" si="12"/>
        <v>11200</v>
      </c>
      <c r="S32" s="21">
        <f t="shared" si="12"/>
        <v>20120</v>
      </c>
      <c r="T32" s="21">
        <f t="shared" si="12"/>
        <v>227920</v>
      </c>
    </row>
    <row r="33" s="1" customFormat="1" ht="35" customHeight="1" spans="1:20">
      <c r="A33" s="6" t="s">
        <v>123</v>
      </c>
      <c r="B33" s="26" t="s">
        <v>124</v>
      </c>
      <c r="C33" s="14" t="s">
        <v>27</v>
      </c>
      <c r="D33" s="14" t="s">
        <v>28</v>
      </c>
      <c r="E33" s="16">
        <v>40</v>
      </c>
      <c r="F33" s="17">
        <v>30</v>
      </c>
      <c r="G33" s="17">
        <v>11</v>
      </c>
      <c r="H33" s="17">
        <v>0</v>
      </c>
      <c r="I33" s="17">
        <v>30</v>
      </c>
      <c r="J33" s="15" t="s">
        <v>34</v>
      </c>
      <c r="K33" s="15" t="s">
        <v>125</v>
      </c>
      <c r="L33" s="15" t="s">
        <v>112</v>
      </c>
      <c r="M33" s="15">
        <v>70</v>
      </c>
      <c r="N33" s="15">
        <v>1</v>
      </c>
      <c r="O33" s="15">
        <v>120</v>
      </c>
      <c r="P33" s="15">
        <v>1600</v>
      </c>
      <c r="Q33" s="30">
        <f>P33*F33</f>
        <v>48000</v>
      </c>
      <c r="R33" s="15">
        <v>3000</v>
      </c>
      <c r="S33" s="15">
        <v>0</v>
      </c>
      <c r="T33" s="30">
        <f>S33+R33+Q33</f>
        <v>51000</v>
      </c>
    </row>
    <row r="34" s="1" customFormat="1" ht="28" customHeight="1" spans="1:20">
      <c r="A34" s="6" t="s">
        <v>126</v>
      </c>
      <c r="B34" s="20" t="s">
        <v>60</v>
      </c>
      <c r="C34" s="20"/>
      <c r="D34" s="20"/>
      <c r="E34" s="21">
        <f t="shared" ref="E34:I34" si="13">SUM(E33:E33)</f>
        <v>40</v>
      </c>
      <c r="F34" s="21">
        <f t="shared" si="13"/>
        <v>30</v>
      </c>
      <c r="G34" s="21">
        <f t="shared" si="13"/>
        <v>11</v>
      </c>
      <c r="H34" s="21">
        <f t="shared" si="13"/>
        <v>0</v>
      </c>
      <c r="I34" s="21">
        <f t="shared" si="13"/>
        <v>30</v>
      </c>
      <c r="J34" s="21"/>
      <c r="K34" s="21"/>
      <c r="L34" s="21"/>
      <c r="M34" s="21">
        <v>1</v>
      </c>
      <c r="N34" s="21">
        <v>1</v>
      </c>
      <c r="O34" s="21"/>
      <c r="P34" s="21"/>
      <c r="Q34" s="21">
        <f t="shared" ref="Q34:T34" si="14">SUM(Q33:Q33)</f>
        <v>48000</v>
      </c>
      <c r="R34" s="21">
        <f t="shared" si="14"/>
        <v>3000</v>
      </c>
      <c r="S34" s="21">
        <f t="shared" si="14"/>
        <v>0</v>
      </c>
      <c r="T34" s="21">
        <f t="shared" si="14"/>
        <v>51000</v>
      </c>
    </row>
    <row r="35" s="1" customFormat="1" ht="40" customHeight="1" spans="1:20">
      <c r="A35" s="6" t="s">
        <v>127</v>
      </c>
      <c r="B35" s="20" t="s">
        <v>128</v>
      </c>
      <c r="C35" s="20"/>
      <c r="D35" s="20"/>
      <c r="E35" s="20">
        <f t="shared" ref="E35:I35" si="15">E34+E32+E27+E22+E13</f>
        <v>994</v>
      </c>
      <c r="F35" s="20">
        <f t="shared" si="15"/>
        <v>763</v>
      </c>
      <c r="G35" s="20">
        <f t="shared" si="15"/>
        <v>327</v>
      </c>
      <c r="H35" s="20">
        <f t="shared" si="15"/>
        <v>167</v>
      </c>
      <c r="I35" s="20">
        <f t="shared" si="15"/>
        <v>651</v>
      </c>
      <c r="J35" s="20"/>
      <c r="K35" s="20"/>
      <c r="L35" s="20"/>
      <c r="M35" s="20">
        <f t="shared" ref="M35:T35" si="16">M34+M32+M27+M22+M13</f>
        <v>24</v>
      </c>
      <c r="N35" s="20">
        <f t="shared" si="16"/>
        <v>25</v>
      </c>
      <c r="O35" s="20">
        <f t="shared" si="16"/>
        <v>0</v>
      </c>
      <c r="P35" s="20">
        <f t="shared" si="16"/>
        <v>0</v>
      </c>
      <c r="Q35" s="20">
        <f t="shared" si="16"/>
        <v>1030900</v>
      </c>
      <c r="R35" s="20">
        <f t="shared" si="16"/>
        <v>63200</v>
      </c>
      <c r="S35" s="20">
        <f t="shared" si="16"/>
        <v>66600</v>
      </c>
      <c r="T35" s="20">
        <f t="shared" si="16"/>
        <v>1160700</v>
      </c>
    </row>
  </sheetData>
  <mergeCells count="32">
    <mergeCell ref="A1:T1"/>
    <mergeCell ref="A2:E2"/>
    <mergeCell ref="L2:Q2"/>
    <mergeCell ref="E3:T3"/>
    <mergeCell ref="G4:I4"/>
    <mergeCell ref="B13:D13"/>
    <mergeCell ref="B22:D22"/>
    <mergeCell ref="B27:D27"/>
    <mergeCell ref="B32:D32"/>
    <mergeCell ref="B34:D34"/>
    <mergeCell ref="B35:D35"/>
    <mergeCell ref="A3:A5"/>
    <mergeCell ref="B3:B5"/>
    <mergeCell ref="B6:B12"/>
    <mergeCell ref="B14:B21"/>
    <mergeCell ref="B23:B26"/>
    <mergeCell ref="B28:B31"/>
    <mergeCell ref="C3:C5"/>
    <mergeCell ref="D3:D5"/>
    <mergeCell ref="E4:E5"/>
    <mergeCell ref="F4:F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ageMargins left="0.747916666666667" right="0.156944444444444" top="0.472222222222222" bottom="0.60625" header="0.5" footer="0.5"/>
  <pageSetup paperSize="9" scale="55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6" sqref="H26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文山州直属党政机关单位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2022（就）第6批培训补贴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2021-05-18T01:25:00Z</dcterms:created>
  <dcterms:modified xsi:type="dcterms:W3CDTF">2022-12-15T03:09:30Z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BFA8A5A7BABA444783F042F9FF91E727</vt:lpwstr>
  </property>
</Properties>
</file>